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5"/>
    <sheet state="visible" name="Summer Starter" sheetId="2" r:id="rId6"/>
    <sheet state="visible" name="Shaping Success" sheetId="3" r:id="rId7"/>
    <sheet state="visible" name="Service Season" sheetId="4" r:id="rId8"/>
    <sheet state="visible" name="CTE Celebration" sheetId="5" r:id="rId9"/>
    <sheet state="visible" name="Champion Plus" sheetId="6" r:id="rId10"/>
  </sheets>
  <definedNames/>
  <calcPr/>
</workbook>
</file>

<file path=xl/sharedStrings.xml><?xml version="1.0" encoding="utf-8"?>
<sst xmlns="http://schemas.openxmlformats.org/spreadsheetml/2006/main" count="281" uniqueCount="230">
  <si>
    <t>SUMMER STARTER (August 1 – September 24)</t>
  </si>
  <si>
    <t>SHAPING SUCCESS (September 25 – November 5)</t>
  </si>
  <si>
    <t>Chapter development and membership strategy. Tasks help set the foundation for a successful membership year, including electing officers, developing a student-led Program of Work, setting goals, and mapping out activities throughout the program year.</t>
  </si>
  <si>
    <t>Member recruitment and retention. Tasks promote membership benefits and foster engagement, such as hosting events, securing guest speakers, and planning projects.</t>
  </si>
  <si>
    <t>Points Earned</t>
  </si>
  <si>
    <t>Points Possible</t>
  </si>
  <si>
    <t>#</t>
  </si>
  <si>
    <t>Completed</t>
  </si>
  <si>
    <t>Assigned To</t>
  </si>
  <si>
    <t>Earned Points</t>
  </si>
  <si>
    <t>Activity</t>
  </si>
  <si>
    <t xml:space="preserve">Documentation </t>
  </si>
  <si>
    <t>Link</t>
  </si>
  <si>
    <t>2.1</t>
  </si>
  <si>
    <t>1.1</t>
  </si>
  <si>
    <t>Submit membership dues for 10 paid members.</t>
  </si>
  <si>
    <t>Host a local officer planning session to review officer duties and plan activities for the year.</t>
  </si>
  <si>
    <t>Proof/record of dues submission</t>
  </si>
  <si>
    <t>2.2</t>
  </si>
  <si>
    <t>Completed Program of Work</t>
  </si>
  <si>
    <t>1.2</t>
  </si>
  <si>
    <t xml:space="preserve">Create a Member of the Month Program. </t>
  </si>
  <si>
    <t>Copy or screenshot of brochure, flyer, or post</t>
  </si>
  <si>
    <t>2.3</t>
  </si>
  <si>
    <t>Create a poster, flyer, or social media post promoting your FBLA Chapters.</t>
  </si>
  <si>
    <t>Training Session Agenda</t>
  </si>
  <si>
    <t>Buddy up! Encourage each returning member to connect with a new member. Plan at least one fun “buddy” activity.</t>
  </si>
  <si>
    <t>Photo or summary of buddy activity</t>
  </si>
  <si>
    <t>1.3</t>
  </si>
  <si>
    <t>2.4</t>
  </si>
  <si>
    <t>Organize a special outing for FBLA members.</t>
  </si>
  <si>
    <t>Photo or summary of outing</t>
  </si>
  <si>
    <t>Create a Community Service Project Committee.</t>
  </si>
  <si>
    <t>Photo of Committee Members</t>
  </si>
  <si>
    <t>2.5</t>
  </si>
  <si>
    <t>1.4</t>
  </si>
  <si>
    <t>Host a chapter spirit day in which all members dress in either FBLA-branded or blue and gold attire; post a photo to Instagram and tag @FBLA_National.</t>
  </si>
  <si>
    <t>Screenshot/photo of spirit day post</t>
  </si>
  <si>
    <t>2.6</t>
  </si>
  <si>
    <t>Send invitations for students to join your chapter.</t>
  </si>
  <si>
    <t>One of the cards or emails</t>
  </si>
  <si>
    <t>1.5</t>
  </si>
  <si>
    <t>Secure a guest speaker for a chapter meeting using the letter you developed in Summer Starter.</t>
  </si>
  <si>
    <t>Photo or documentation of guest speaker</t>
  </si>
  <si>
    <t>2.7</t>
  </si>
  <si>
    <t>Host a "Welcome Back" meeting event for prospective and returning members.</t>
  </si>
  <si>
    <t>Sponsor a school-wide "FBLA Spotlight Week".</t>
  </si>
  <si>
    <t>Sponsor List</t>
  </si>
  <si>
    <t>Copy of sponsor letter</t>
  </si>
  <si>
    <t>1.6</t>
  </si>
  <si>
    <t>2.8</t>
  </si>
  <si>
    <t>Plan a community service project.</t>
  </si>
  <si>
    <t>Copy of project plan</t>
  </si>
  <si>
    <t>Set up a communication channel between local chapter officers and members.</t>
  </si>
  <si>
    <t>Summary of the communication channel and how it will help your chapter</t>
  </si>
  <si>
    <t>2.9</t>
  </si>
  <si>
    <t>1.7</t>
  </si>
  <si>
    <t>Meet with your officers and review your Program of Work.</t>
  </si>
  <si>
    <t>Meeting notes or agenda</t>
  </si>
  <si>
    <t>2.10</t>
  </si>
  <si>
    <t>Create a chapter T-shirt design that complies with the FBLA Brand Guidelines.</t>
  </si>
  <si>
    <t>Photo of members wearing the shirt</t>
  </si>
  <si>
    <t>1.8</t>
  </si>
  <si>
    <t>Review the 2026-2027 Competitive Events Guidelines at a chapter meeting and create a sign-up for members.</t>
  </si>
  <si>
    <t>Meeting documentation and sign-up</t>
  </si>
  <si>
    <t>2.11</t>
  </si>
  <si>
    <t>Create business cards for your officers and members.</t>
  </si>
  <si>
    <t>Have one of your officers record a one-minute elevator pitch about the benefits of joining FBLA and share it on Instagram.</t>
  </si>
  <si>
    <t>Photo from activity</t>
  </si>
  <si>
    <t>Photo or activity documentation</t>
  </si>
  <si>
    <t>2.12</t>
  </si>
  <si>
    <t>1.9</t>
  </si>
  <si>
    <t>Plan a chapter fundraiser.</t>
  </si>
  <si>
    <t>Fundraiser plan</t>
  </si>
  <si>
    <t>Bonus</t>
  </si>
  <si>
    <t>Write a letter you can use to invite guest speakers to meetings during the program year.</t>
  </si>
  <si>
    <t>Letter to Guest Speaker</t>
  </si>
  <si>
    <t>1.10</t>
  </si>
  <si>
    <t>Set up a recruitment booth in a place where there is a lot of foot traffic.</t>
  </si>
  <si>
    <t>Photo of recruitment booth</t>
  </si>
  <si>
    <t>Host a Blue and Gold Day for Members to wear FBLA Colors.</t>
  </si>
  <si>
    <t>Copy of Project Plan</t>
  </si>
  <si>
    <t>1.11</t>
  </si>
  <si>
    <t>Discuss Business Achievement awards at a chapter meeting and have a hands-on working session for members.</t>
  </si>
  <si>
    <t>Completed Budget</t>
  </si>
  <si>
    <t>1.12</t>
  </si>
  <si>
    <t>Implement a suggestion box or regular check-ins for ideas and issues.</t>
  </si>
  <si>
    <t>Meeting Agenda</t>
  </si>
  <si>
    <t>BONUS:  Plan and conduct an Emblem and New Member Induction Ceremony.</t>
  </si>
  <si>
    <t>Copy of FBLA Calendar</t>
  </si>
  <si>
    <t>2026–2027 FBLA CHAMPION CHAPTER TRACKER</t>
  </si>
  <si>
    <t>Section</t>
  </si>
  <si>
    <t>Date Range</t>
  </si>
  <si>
    <t>Deadline</t>
  </si>
  <si>
    <t>600-Point Minimum</t>
  </si>
  <si>
    <t>Progress</t>
  </si>
  <si>
    <t>Summer Starter</t>
  </si>
  <si>
    <t>August 1 – September 24</t>
  </si>
  <si>
    <t>September 24</t>
  </si>
  <si>
    <t>SERVICE SEASON (November 6 – January 7)</t>
  </si>
  <si>
    <t>CTE CELEBRATION (January 8 – March 4)</t>
  </si>
  <si>
    <t>Service and engagement. Tasks meet the core of the FBLA mission—developing community-minded business leaders—through community service projects and Entrepreneurship Month.</t>
  </si>
  <si>
    <t>Shaping Success</t>
  </si>
  <si>
    <t>Chapter excellence and Career and Technical Education (CTE) awareness. Tasks highlight FBLA achievements and promote the organization’s mission.</t>
  </si>
  <si>
    <t>September 25 – November 5</t>
  </si>
  <si>
    <t>November 5</t>
  </si>
  <si>
    <t>Service Season</t>
  </si>
  <si>
    <t>November 6 – January 7</t>
  </si>
  <si>
    <t>January 7</t>
  </si>
  <si>
    <t>CTE Celebration</t>
  </si>
  <si>
    <t>January 8 – March 4</t>
  </si>
  <si>
    <t>March 4</t>
  </si>
  <si>
    <t>3.1</t>
  </si>
  <si>
    <t>4.1</t>
  </si>
  <si>
    <t>Champion Plus</t>
  </si>
  <si>
    <t>January 9 – May 1</t>
  </si>
  <si>
    <t>May 1</t>
  </si>
  <si>
    <t>Review the National Entrepreneurship Month Toolkit, view the National Entrepreneurship Month webinar, and plan one activity to celebrate National Entrepreneurship Month.</t>
  </si>
  <si>
    <t>Review the FBLA Week Toolkit and participate in at least two events.</t>
  </si>
  <si>
    <t>Documentation of planned/completed activity</t>
  </si>
  <si>
    <t>Documentation of two FBLA Week events</t>
  </si>
  <si>
    <t>3.2</t>
  </si>
  <si>
    <t>4.2</t>
  </si>
  <si>
    <t>Host a thank-you-note writing event for members to show appreciation to a group of your choice.</t>
  </si>
  <si>
    <t>Overall Points</t>
  </si>
  <si>
    <t>Photo or sample thank-you notes</t>
  </si>
  <si>
    <t>Have your members create a PSA, flyer, bulletin board, display, or video about the importance of CTE.</t>
  </si>
  <si>
    <t>Copy/photo/video documentation</t>
  </si>
  <si>
    <t>3.3</t>
  </si>
  <si>
    <t>Recognition Level</t>
  </si>
  <si>
    <t>Section Requirement</t>
  </si>
  <si>
    <t>4.3</t>
  </si>
  <si>
    <t>Ask members to engage in a service activity they're passionate about and report their hours to help build the chapter's cumulative service record.</t>
  </si>
  <si>
    <t>Photo/documentation of service event</t>
  </si>
  <si>
    <t>Have members create a digital or poster "Career Vision Board" showing what they want to be and the steps to get there.</t>
  </si>
  <si>
    <t>3.4</t>
  </si>
  <si>
    <t>Signed proclamation or copy of letter</t>
  </si>
  <si>
    <t>4.4</t>
  </si>
  <si>
    <t>Develop a certificate template to acknowledge and show appreciation for individual contributions to the chapter.</t>
  </si>
  <si>
    <t>Service-hour record</t>
  </si>
  <si>
    <t>Prepare and post flyers or posters promoting FBLA Week at your school.</t>
  </si>
  <si>
    <t>3.5</t>
  </si>
  <si>
    <t>Copy of report/presentation documentation</t>
  </si>
  <si>
    <t>4.5</t>
  </si>
  <si>
    <t>Host an in-person or virtual business tour for members.</t>
  </si>
  <si>
    <t>Photo or tour documentation</t>
  </si>
  <si>
    <t>Have at least one member watch the FBLA Week National Presidents’ Forum webinar.</t>
  </si>
  <si>
    <t>Proof/summary of webinar participation</t>
  </si>
  <si>
    <t>3.6</t>
  </si>
  <si>
    <t>4.6</t>
  </si>
  <si>
    <t>Host a competitive events study night.</t>
  </si>
  <si>
    <t>Photo or agenda</t>
  </si>
  <si>
    <t>Plan a social activity for your chapter during FBLA Week.</t>
  </si>
  <si>
    <t>3.7</t>
  </si>
  <si>
    <t>Activity plan/documentation</t>
  </si>
  <si>
    <t>4.7</t>
  </si>
  <si>
    <t>Participate in a critical needs drive as a chapter, such as a sock drive, food drive, coat drive, or toy drive.</t>
  </si>
  <si>
    <t>Photo/documentation of drive</t>
  </si>
  <si>
    <t>Have at least one member share their FBLA story on Instagram during FBLA Week and tag @FBLA_National.</t>
  </si>
  <si>
    <t>Screenshot of Instagram story/post</t>
  </si>
  <si>
    <t>3.8</t>
  </si>
  <si>
    <t>4.8</t>
  </si>
  <si>
    <t>Have your officers prepare a presentation for a meeting that emphasizes the importance of leadership through service.</t>
  </si>
  <si>
    <t>Workshop documentation</t>
  </si>
  <si>
    <t>3.9</t>
  </si>
  <si>
    <t>Host a second-semester recruitment drive to engage and inspire potential members.</t>
  </si>
  <si>
    <t>Screenshot/documentation of Goosechase participation</t>
  </si>
  <si>
    <t>4.9</t>
  </si>
  <si>
    <t>Plan a special event to recognize and celebrate members.</t>
  </si>
  <si>
    <t>Have students create a 1-2 minute video explaining "What FBLA Means to Me".</t>
  </si>
  <si>
    <t>3.10</t>
  </si>
  <si>
    <t>Presentation/documentation</t>
  </si>
  <si>
    <t>4.10</t>
  </si>
  <si>
    <t>Designate a day in November for members to wear purple to raise awareness for Alzheimer's.</t>
  </si>
  <si>
    <t>Copy/sample of thank-you note</t>
  </si>
  <si>
    <t>3.11</t>
  </si>
  <si>
    <t>Have your chapter raise at least $100 for the Alzheimer's Association and submit funds on behalf of our chapter.</t>
  </si>
  <si>
    <t>Photo/video or post</t>
  </si>
  <si>
    <t>4.11</t>
  </si>
  <si>
    <t xml:space="preserve">Design a flyer or poster that emphasizes the importance of leadership through service and include a calendar of chapter service projects for the year. </t>
  </si>
  <si>
    <t>Activity documentation</t>
  </si>
  <si>
    <t>3.12</t>
  </si>
  <si>
    <t>Invite an FBLA High School Member, a community business leader, or FBLA Alum to speak at a local chapter meeting.</t>
  </si>
  <si>
    <t>Guest speaker documentation</t>
  </si>
  <si>
    <t>4.12</t>
  </si>
  <si>
    <t>Give a member the opportunity to assist the adviser with chapter operations, gaining leadership experience in action.</t>
  </si>
  <si>
    <t>Documentation of volunteer task</t>
  </si>
  <si>
    <t>Invite a National Officer or State Officer to attend a chapter meeting virtually or in-person.</t>
  </si>
  <si>
    <t>Meeting documentation</t>
  </si>
  <si>
    <t>BONUS:  Sponsor an Entrepreneurship Game Trivia Night.</t>
  </si>
  <si>
    <t>Photo/documentation of purple day</t>
  </si>
  <si>
    <t>BONUS:  Participate in the FBLA Week Social Media Challenge.</t>
  </si>
  <si>
    <t>Screenshot/documentation of challenge participation</t>
  </si>
  <si>
    <t>CHAMPION PLUS (January 9 – May 1)</t>
  </si>
  <si>
    <t>National programs and conferences, sponsors and partners, and recruitment. These activities may be done at any time during the program year before May 1.</t>
  </si>
  <si>
    <t>5.1</t>
  </si>
  <si>
    <t>Have at least two members complete a level of the Business Achievement Awards (BAAs).</t>
  </si>
  <si>
    <t>Proof of BAA completion</t>
  </si>
  <si>
    <t>5.2</t>
  </si>
  <si>
    <t>Host a theme awards night such as "Night of Stars" or "Hollywood Red Carpet" event where members receive certificate for competitive success and chapter contributions.</t>
  </si>
  <si>
    <t>Registration and fundraising/activity documentation</t>
  </si>
  <si>
    <t>5.3</t>
  </si>
  <si>
    <t>Enroll in Lead4Change.</t>
  </si>
  <si>
    <t>Proof of enrollment</t>
  </si>
  <si>
    <t>5.4</t>
  </si>
  <si>
    <t>Participate in the Stock Market Game.</t>
  </si>
  <si>
    <t>Proof of participation</t>
  </si>
  <si>
    <t>5.5</t>
  </si>
  <si>
    <t>Have at least one member submit an application for the Distinguished Business Leader or NLC scholarship.</t>
  </si>
  <si>
    <t>Proof of application</t>
  </si>
  <si>
    <t>5.6</t>
  </si>
  <si>
    <t>Participate in the LifeSmarts Challenge.</t>
  </si>
  <si>
    <t>5.7</t>
  </si>
  <si>
    <t>Plan a literacy project (e.g. a tutoring or reading program for elementary school students or a book drive.)</t>
  </si>
  <si>
    <t>5.8</t>
  </si>
  <si>
    <t>Have at least one member and one adviser register for the 2026 National Fall Leadership Conference (NFLC).</t>
  </si>
  <si>
    <t>Registration documentation</t>
  </si>
  <si>
    <t>5.9</t>
  </si>
  <si>
    <t>Attend a state activity or state conference.</t>
  </si>
  <si>
    <t>Campaign documentation</t>
  </si>
  <si>
    <t>5.10</t>
  </si>
  <si>
    <t>Create a flyer to promote FBLA for the 2026-2027 membership year to distribute to members at a chapter meeting.</t>
  </si>
  <si>
    <t>Copy of letter</t>
  </si>
  <si>
    <t>5.11</t>
  </si>
  <si>
    <t>Have at least one member and adviser or chaperone register for the 2027 National Leadership Conference (NLC).</t>
  </si>
  <si>
    <t>5.12</t>
  </si>
  <si>
    <t>Review the Financial Literacy Toolkit and participate in the Financial Literacy Awareness Campaign.</t>
  </si>
  <si>
    <t>Survey results/summary</t>
  </si>
  <si>
    <t>BONUS:  Donate at least $50 to the National Scholarship Fund.</t>
  </si>
  <si>
    <t>Proof of donation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</si>
</sst>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rlito"/>
      <scheme val="minor"/>
    </font>
    <font>
      <b/>
      <sz val="16.0"/>
      <color rgb="FFFFFFFF"/>
      <name val="Carlito"/>
    </font>
    <font>
      <sz val="16.0"/>
      <color theme="1"/>
      <name val="Carlito"/>
    </font>
    <font>
      <b/>
      <sz val="12.0"/>
      <color theme="1"/>
      <name val="Carlito"/>
    </font>
    <font>
      <b/>
      <sz val="14.0"/>
      <color theme="1"/>
      <name val="Carlito"/>
    </font>
    <font>
      <b/>
      <sz val="11.0"/>
      <color theme="1"/>
      <name val="Carlito"/>
    </font>
    <font>
      <sz val="11.0"/>
      <color theme="1"/>
      <name val="Carlito"/>
    </font>
    <font>
      <b/>
      <sz val="18.0"/>
      <color rgb="FFFFFFFF"/>
      <name val="Carlito"/>
    </font>
  </fonts>
  <fills count="5">
    <fill>
      <patternFill patternType="none"/>
    </fill>
    <fill>
      <patternFill patternType="lightGray"/>
    </fill>
    <fill>
      <patternFill patternType="solid">
        <fgColor rgb="FF1F4EAA"/>
        <bgColor rgb="FF1F4EAA"/>
      </patternFill>
    </fill>
    <fill>
      <patternFill patternType="solid">
        <fgColor rgb="FFE66767"/>
        <bgColor rgb="FFE66767"/>
      </patternFill>
    </fill>
    <fill>
      <patternFill patternType="solid">
        <fgColor rgb="FFFFC000"/>
        <bgColor rgb="FFFFC000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3" fontId="4" numFmtId="0" xfId="0" applyAlignment="1" applyFill="1" applyFont="1">
      <alignment horizontal="center"/>
    </xf>
    <xf borderId="0" fillId="0" fontId="4" numFmtId="0" xfId="0" applyAlignment="1" applyFont="1">
      <alignment horizontal="center"/>
    </xf>
    <xf borderId="0" fillId="4" fontId="5" numFmtId="0" xfId="0" applyAlignment="1" applyFill="1" applyFont="1">
      <alignment horizontal="center" shrinkToFit="0" vertical="center" wrapText="1"/>
    </xf>
    <xf borderId="0" fillId="4" fontId="5" numFmtId="0" xfId="0" applyAlignment="1" applyFill="1" applyFon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shrinkToFit="0" wrapText="1"/>
    </xf>
    <xf borderId="0" fillId="0" fontId="6" numFmtId="0" xfId="0" applyAlignment="1" applyFont="1">
      <alignment readingOrder="0" shrinkToFit="0" wrapText="1"/>
    </xf>
    <xf borderId="0" fillId="2" fontId="7" numFmtId="0" xfId="0" applyAlignment="1" applyFill="1" applyFont="1">
      <alignment horizontal="center"/>
    </xf>
    <xf borderId="0" fillId="4" fontId="5" numFmtId="0" xfId="0" applyAlignment="1" applyFill="1" applyFon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0" fillId="0" fontId="6" numFmtId="9" xfId="0" applyAlignment="1" applyFont="1" applyNumberFormat="1">
      <alignment shrinkToFit="0" wrapText="1"/>
    </xf>
    <xf borderId="0" fillId="4" fontId="5" numFmtId="0" xfId="0" applyAlignment="1" applyFill="1" applyFont="1">
      <alignment horizontal="center"/>
    </xf>
  </cellXfs>
  <cellStyles count="1">
    <cellStyle xfId="0" name="Normal" builtinId="0"/>
  </cellStyles>
  <dxfs count="3">
    <dxf>
      <font/>
      <fill>
        <patternFill patternType="solid">
          <fgColor rgb="FFE2F0D9"/>
          <bgColor rgb="FFE2F0D9"/>
        </patternFill>
      </fill>
      <border/>
    </dxf>
    <dxf>
      <font>
        <b/>
        <color rgb="FFFFFFFF"/>
      </font>
      <fill>
        <patternFill patternType="solid">
          <fgColor rgb="FF70AD47"/>
          <bgColor rgb="FF70AD47"/>
        </patternFill>
      </fill>
      <border/>
    </dxf>
    <dxf>
      <font/>
      <fill>
        <patternFill patternType="solid">
          <fgColor rgb="FFC6E0B4"/>
          <bgColor rgb="FFC6E0B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Points Earned by Section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Date Range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Dashboard!$A$4:$A$8</c:f>
            </c:strRef>
          </c:cat>
          <c:val>
            <c:numRef>
              <c:f>Dashboard!$B$4:$B$8</c:f>
              <c:numCache/>
            </c:numRef>
          </c:val>
        </c:ser>
        <c:ser>
          <c:idx val="1"/>
          <c:order val="1"/>
          <c:cat>
            <c:strRef>
              <c:f>Dashboard!$A$4:$A$8</c:f>
            </c:strRef>
          </c:cat>
          <c:val>
            <c:numRef>
              <c:f>Dashboard!$C$4:$C$8</c:f>
              <c:numCache/>
            </c:numRef>
          </c:val>
        </c:ser>
        <c:ser>
          <c:idx val="2"/>
          <c:order val="2"/>
          <c:cat>
            <c:strRef>
              <c:f>Dashboard!$A$4:$A$8</c:f>
            </c:strRef>
          </c:cat>
          <c:val>
            <c:numRef>
              <c:f>Dashboard!$D$4:$D$8</c:f>
              <c:numCache/>
            </c:numRef>
          </c:val>
        </c:ser>
        <c:axId val="1614616968"/>
        <c:axId val="806165423"/>
      </c:barChart>
      <c:catAx>
        <c:axId val="1614616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06165423"/>
      </c:catAx>
      <c:valAx>
        <c:axId val="8061654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14616968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13</xdr:row>
      <xdr:rowOff>0</xdr:rowOff>
    </xdr:from>
    <xdr:ext cx="10210800" cy="34004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0"/>
    <col customWidth="1" min="2" max="2" width="28.0"/>
    <col customWidth="1" min="3" max="3" width="18.0"/>
    <col customWidth="1" min="4" max="5" width="15.0"/>
    <col customWidth="1" min="6" max="6" width="20.0"/>
    <col customWidth="1" min="7" max="7" width="16.0"/>
    <col customWidth="1" min="8" max="26" width="8.63"/>
  </cols>
  <sheetData>
    <row r="1" ht="30.0" customHeight="1">
      <c r="A1" s="12" t="s">
        <v>90</v>
      </c>
    </row>
    <row r="3" ht="30.0" customHeight="1">
      <c r="A3" s="13" t="s">
        <v>91</v>
      </c>
      <c r="B3" s="13" t="s">
        <v>92</v>
      </c>
      <c r="C3" s="13" t="s">
        <v>93</v>
      </c>
      <c r="D3" s="13" t="s">
        <v>4</v>
      </c>
      <c r="E3" s="13" t="s">
        <v>5</v>
      </c>
      <c r="F3" s="13" t="s">
        <v>94</v>
      </c>
      <c r="G3" s="13" t="s">
        <v>95</v>
      </c>
    </row>
    <row r="4" ht="30.0" customHeight="1">
      <c r="A4" s="10" t="s">
        <v>96</v>
      </c>
      <c r="B4" s="10" t="s">
        <v>97</v>
      </c>
      <c r="C4" s="10" t="s">
        <v>98</v>
      </c>
      <c r="D4" s="14">
        <f>'Summer Starter'!A5</f>
        <v>200</v>
      </c>
      <c r="E4" s="14">
        <f>'Summer Starter'!B5</f>
        <v>1800</v>
      </c>
      <c r="F4" s="14" t="str">
        <f t="shared" ref="F4:F8" si="1">IF(D4&gt;=600,"Met","Need "&amp;(600-D4))</f>
        <v>Need 400</v>
      </c>
      <c r="G4" s="15">
        <f t="shared" ref="G4:G8" si="2">D4/E4</f>
        <v>0.1111111111</v>
      </c>
    </row>
    <row r="5" ht="30.0" customHeight="1">
      <c r="A5" s="10" t="s">
        <v>102</v>
      </c>
      <c r="B5" s="10" t="s">
        <v>104</v>
      </c>
      <c r="C5" s="10" t="s">
        <v>105</v>
      </c>
      <c r="D5" s="14">
        <f>'Shaping Success'!A5</f>
        <v>0</v>
      </c>
      <c r="E5" s="14">
        <f>'Shaping Success'!B5</f>
        <v>1800</v>
      </c>
      <c r="F5" s="14" t="str">
        <f t="shared" si="1"/>
        <v>Need 600</v>
      </c>
      <c r="G5" s="15">
        <f t="shared" si="2"/>
        <v>0</v>
      </c>
    </row>
    <row r="6" ht="30.0" customHeight="1">
      <c r="A6" s="10" t="s">
        <v>106</v>
      </c>
      <c r="B6" s="10" t="s">
        <v>107</v>
      </c>
      <c r="C6" s="10" t="s">
        <v>108</v>
      </c>
      <c r="D6" s="14">
        <f>'Service Season'!A5</f>
        <v>0</v>
      </c>
      <c r="E6" s="14">
        <f>'Service Season'!B5</f>
        <v>1800</v>
      </c>
      <c r="F6" s="14" t="str">
        <f t="shared" si="1"/>
        <v>Need 600</v>
      </c>
      <c r="G6" s="15">
        <f t="shared" si="2"/>
        <v>0</v>
      </c>
    </row>
    <row r="7" ht="30.0" customHeight="1">
      <c r="A7" s="10" t="s">
        <v>109</v>
      </c>
      <c r="B7" s="10" t="s">
        <v>110</v>
      </c>
      <c r="C7" s="10" t="s">
        <v>111</v>
      </c>
      <c r="D7" s="14">
        <f>'CTE Celebration'!A5</f>
        <v>0</v>
      </c>
      <c r="E7" s="14">
        <f>'CTE Celebration'!B5</f>
        <v>1800</v>
      </c>
      <c r="F7" s="14" t="str">
        <f t="shared" si="1"/>
        <v>Need 600</v>
      </c>
      <c r="G7" s="15">
        <f t="shared" si="2"/>
        <v>0</v>
      </c>
    </row>
    <row r="8" ht="30.0" customHeight="1">
      <c r="A8" s="10" t="s">
        <v>114</v>
      </c>
      <c r="B8" s="10" t="s">
        <v>115</v>
      </c>
      <c r="C8" s="10" t="s">
        <v>116</v>
      </c>
      <c r="D8" s="14">
        <f>'Champion Plus'!A5</f>
        <v>0</v>
      </c>
      <c r="E8" s="14">
        <f>'Champion Plus'!B5</f>
        <v>1800</v>
      </c>
      <c r="F8" s="14" t="str">
        <f t="shared" si="1"/>
        <v>Need 600</v>
      </c>
      <c r="G8" s="15">
        <f t="shared" si="2"/>
        <v>0</v>
      </c>
    </row>
    <row r="10">
      <c r="A10" s="16" t="s">
        <v>124</v>
      </c>
      <c r="B10" s="16" t="s">
        <v>129</v>
      </c>
      <c r="C10" s="16" t="s">
        <v>130</v>
      </c>
    </row>
    <row r="11">
      <c r="A11" s="4">
        <f>SUM(D4:D8)</f>
        <v>200</v>
      </c>
      <c r="B11" s="5" t="str">
        <f>IF(A11&gt;=6000,"GOLD",IF(A11&gt;=3000,"SILVER",IF(A11&gt;=2000,"BRONZE","Not Yet Qualified")))</f>
        <v>Not Yet Qualified</v>
      </c>
      <c r="C11" s="5" t="str">
        <f>IF(COUNTIF(F4:F8,"Met")=5,"All 5 sections meet 600","Need 600+ in every section")</f>
        <v>Need 600+ in every section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conditionalFormatting sqref="F4:F8">
    <cfRule type="expression" dxfId="2" priority="1">
      <formula>F4="Met"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17.38"/>
    <col customWidth="1" min="3" max="3" width="14.0"/>
    <col customWidth="1" min="4" max="4" width="18.0"/>
    <col customWidth="1" min="5" max="5" width="13.0"/>
    <col customWidth="1" min="6" max="6" width="58.0"/>
    <col customWidth="1" min="7" max="7" width="38.0"/>
    <col customWidth="1" min="8" max="26" width="8.63"/>
  </cols>
  <sheetData>
    <row r="1" ht="27.75" customHeight="1">
      <c r="A1" s="1" t="s">
        <v>0</v>
      </c>
    </row>
    <row r="2" ht="43.5" customHeight="1">
      <c r="A2" s="2" t="s">
        <v>2</v>
      </c>
    </row>
    <row r="4">
      <c r="A4" s="3" t="s">
        <v>4</v>
      </c>
      <c r="B4" s="3" t="s">
        <v>5</v>
      </c>
    </row>
    <row r="5">
      <c r="A5" s="4">
        <f>SUM(E8:E20)</f>
        <v>200</v>
      </c>
      <c r="B5" s="5">
        <f>SUM(C8:C20)</f>
        <v>1800</v>
      </c>
    </row>
    <row r="7" ht="31.5" customHeight="1">
      <c r="A7" s="6" t="s">
        <v>6</v>
      </c>
      <c r="B7" s="6" t="s">
        <v>7</v>
      </c>
      <c r="C7" s="6" t="s">
        <v>5</v>
      </c>
      <c r="D7" s="6" t="s">
        <v>8</v>
      </c>
      <c r="E7" s="6" t="s">
        <v>9</v>
      </c>
      <c r="F7" s="6" t="s">
        <v>10</v>
      </c>
      <c r="G7" s="7" t="s">
        <v>11</v>
      </c>
      <c r="H7" s="7" t="s">
        <v>12</v>
      </c>
    </row>
    <row r="8" ht="45.75" customHeight="1">
      <c r="A8" s="8" t="s">
        <v>14</v>
      </c>
      <c r="B8" s="9" t="b">
        <v>0</v>
      </c>
      <c r="C8" s="8">
        <v>500.0</v>
      </c>
      <c r="D8" s="9"/>
      <c r="E8" s="8">
        <f t="shared" ref="E8:E20" si="1">IF(B8=TRUE,C8,0)</f>
        <v>0</v>
      </c>
      <c r="F8" s="11" t="s">
        <v>16</v>
      </c>
      <c r="G8" s="10" t="s">
        <v>19</v>
      </c>
    </row>
    <row r="9" ht="45.75" customHeight="1">
      <c r="A9" s="8" t="s">
        <v>20</v>
      </c>
      <c r="B9" s="9" t="b">
        <v>1</v>
      </c>
      <c r="C9" s="8">
        <v>200.0</v>
      </c>
      <c r="D9" s="9"/>
      <c r="E9" s="8">
        <f t="shared" si="1"/>
        <v>200</v>
      </c>
      <c r="F9" s="11" t="s">
        <v>24</v>
      </c>
      <c r="G9" s="10" t="s">
        <v>25</v>
      </c>
    </row>
    <row r="10" ht="45.75" customHeight="1">
      <c r="A10" s="8" t="s">
        <v>28</v>
      </c>
      <c r="B10" s="9" t="b">
        <v>0</v>
      </c>
      <c r="C10" s="8">
        <v>100.0</v>
      </c>
      <c r="D10" s="9"/>
      <c r="E10" s="8">
        <f t="shared" si="1"/>
        <v>0</v>
      </c>
      <c r="F10" s="10" t="s">
        <v>32</v>
      </c>
      <c r="G10" s="10" t="s">
        <v>33</v>
      </c>
    </row>
    <row r="11" ht="45.75" customHeight="1">
      <c r="A11" s="8" t="s">
        <v>35</v>
      </c>
      <c r="B11" s="9" t="b">
        <v>0</v>
      </c>
      <c r="C11" s="8">
        <v>100.0</v>
      </c>
      <c r="D11" s="9"/>
      <c r="E11" s="8">
        <f t="shared" si="1"/>
        <v>0</v>
      </c>
      <c r="F11" s="11" t="s">
        <v>39</v>
      </c>
      <c r="G11" s="10" t="s">
        <v>40</v>
      </c>
    </row>
    <row r="12" ht="45.75" customHeight="1">
      <c r="A12" s="8" t="s">
        <v>41</v>
      </c>
      <c r="B12" s="9" t="b">
        <v>0</v>
      </c>
      <c r="C12" s="8">
        <v>100.0</v>
      </c>
      <c r="D12" s="9"/>
      <c r="E12" s="8">
        <f t="shared" si="1"/>
        <v>0</v>
      </c>
      <c r="F12" s="11" t="s">
        <v>45</v>
      </c>
      <c r="G12" s="10" t="s">
        <v>47</v>
      </c>
    </row>
    <row r="13" ht="45.75" customHeight="1">
      <c r="A13" s="8" t="s">
        <v>49</v>
      </c>
      <c r="B13" s="9" t="b">
        <v>0</v>
      </c>
      <c r="C13" s="8">
        <v>100.0</v>
      </c>
      <c r="D13" s="9"/>
      <c r="E13" s="8">
        <f t="shared" si="1"/>
        <v>0</v>
      </c>
      <c r="F13" s="10" t="s">
        <v>53</v>
      </c>
      <c r="G13" s="10" t="s">
        <v>54</v>
      </c>
    </row>
    <row r="14" ht="45.75" customHeight="1">
      <c r="A14" s="8" t="s">
        <v>56</v>
      </c>
      <c r="B14" s="9" t="b">
        <v>0</v>
      </c>
      <c r="C14" s="8">
        <v>100.0</v>
      </c>
      <c r="D14" s="9"/>
      <c r="E14" s="8">
        <f t="shared" si="1"/>
        <v>0</v>
      </c>
      <c r="F14" s="10" t="s">
        <v>60</v>
      </c>
      <c r="G14" s="10" t="s">
        <v>61</v>
      </c>
    </row>
    <row r="15" ht="45.75" customHeight="1">
      <c r="A15" s="8" t="s">
        <v>62</v>
      </c>
      <c r="B15" s="9" t="b">
        <v>0</v>
      </c>
      <c r="C15" s="8">
        <v>100.0</v>
      </c>
      <c r="D15" s="9"/>
      <c r="E15" s="8">
        <f t="shared" si="1"/>
        <v>0</v>
      </c>
      <c r="F15" s="11" t="s">
        <v>66</v>
      </c>
      <c r="G15" s="10" t="s">
        <v>68</v>
      </c>
    </row>
    <row r="16" ht="45.75" customHeight="1">
      <c r="A16" s="8" t="s">
        <v>71</v>
      </c>
      <c r="B16" s="9" t="b">
        <v>0</v>
      </c>
      <c r="C16" s="8">
        <v>100.0</v>
      </c>
      <c r="D16" s="9"/>
      <c r="E16" s="8">
        <f t="shared" si="1"/>
        <v>0</v>
      </c>
      <c r="F16" s="10" t="s">
        <v>75</v>
      </c>
      <c r="G16" s="10" t="s">
        <v>76</v>
      </c>
    </row>
    <row r="17" ht="45.75" customHeight="1">
      <c r="A17" s="8" t="s">
        <v>77</v>
      </c>
      <c r="B17" s="9" t="b">
        <v>0</v>
      </c>
      <c r="C17" s="8">
        <v>100.0</v>
      </c>
      <c r="D17" s="9"/>
      <c r="E17" s="8">
        <f t="shared" si="1"/>
        <v>0</v>
      </c>
      <c r="F17" s="11" t="s">
        <v>80</v>
      </c>
      <c r="G17" s="10" t="s">
        <v>81</v>
      </c>
    </row>
    <row r="18" ht="45.75" customHeight="1">
      <c r="A18" s="8" t="s">
        <v>82</v>
      </c>
      <c r="B18" s="9" t="b">
        <v>0</v>
      </c>
      <c r="C18" s="8">
        <v>100.0</v>
      </c>
      <c r="D18" s="9"/>
      <c r="E18" s="8">
        <f t="shared" si="1"/>
        <v>0</v>
      </c>
      <c r="F18" s="11" t="s">
        <v>83</v>
      </c>
      <c r="G18" s="10" t="s">
        <v>84</v>
      </c>
    </row>
    <row r="19" ht="45.75" customHeight="1">
      <c r="A19" s="8" t="s">
        <v>85</v>
      </c>
      <c r="B19" s="9" t="b">
        <v>0</v>
      </c>
      <c r="C19" s="8">
        <v>100.0</v>
      </c>
      <c r="D19" s="9"/>
      <c r="E19" s="8">
        <f t="shared" si="1"/>
        <v>0</v>
      </c>
      <c r="F19" s="11" t="s">
        <v>86</v>
      </c>
      <c r="G19" s="10" t="s">
        <v>87</v>
      </c>
    </row>
    <row r="20" ht="45.75" customHeight="1">
      <c r="A20" s="8" t="s">
        <v>74</v>
      </c>
      <c r="B20" s="9" t="b">
        <v>0</v>
      </c>
      <c r="C20" s="8">
        <v>100.0</v>
      </c>
      <c r="D20" s="9"/>
      <c r="E20" s="8">
        <f t="shared" si="1"/>
        <v>0</v>
      </c>
      <c r="F20" s="11" t="s">
        <v>88</v>
      </c>
      <c r="G20" s="10" t="s">
        <v>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conditionalFormatting sqref="A8:G20">
    <cfRule type="expression" dxfId="0" priority="1">
      <formula>$B8=TRUE</formula>
    </cfRule>
  </conditionalFormatting>
  <conditionalFormatting sqref="A5">
    <cfRule type="cellIs" dxfId="1" priority="2" operator="greaterThanOrEqual">
      <formula>600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13"/>
    <col customWidth="1" min="2" max="2" width="14.63"/>
    <col customWidth="1" min="3" max="3" width="14.0"/>
    <col customWidth="1" min="4" max="4" width="18.0"/>
    <col customWidth="1" min="5" max="5" width="13.0"/>
    <col customWidth="1" min="6" max="6" width="58.0"/>
    <col customWidth="1" min="7" max="7" width="38.0"/>
    <col customWidth="1" min="8" max="26" width="8.63"/>
  </cols>
  <sheetData>
    <row r="1" ht="27.75" customHeight="1">
      <c r="A1" s="1" t="s">
        <v>1</v>
      </c>
    </row>
    <row r="2" ht="43.5" customHeight="1">
      <c r="A2" s="2" t="s">
        <v>3</v>
      </c>
    </row>
    <row r="4">
      <c r="A4" s="3" t="s">
        <v>4</v>
      </c>
      <c r="B4" s="3" t="s">
        <v>5</v>
      </c>
    </row>
    <row r="5">
      <c r="A5" s="4">
        <f>SUM(E8:E20)</f>
        <v>0</v>
      </c>
      <c r="B5" s="5">
        <f>SUM(C8:C20)</f>
        <v>1800</v>
      </c>
    </row>
    <row r="7" ht="31.5" customHeight="1">
      <c r="A7" s="6" t="s">
        <v>6</v>
      </c>
      <c r="B7" s="6" t="s">
        <v>7</v>
      </c>
      <c r="C7" s="6" t="s">
        <v>5</v>
      </c>
      <c r="D7" s="6" t="s">
        <v>8</v>
      </c>
      <c r="E7" s="6" t="s">
        <v>9</v>
      </c>
      <c r="F7" s="6" t="s">
        <v>10</v>
      </c>
      <c r="G7" s="7" t="s">
        <v>11</v>
      </c>
      <c r="H7" s="7" t="s">
        <v>12</v>
      </c>
    </row>
    <row r="8" ht="45.75" customHeight="1">
      <c r="A8" s="8" t="s">
        <v>13</v>
      </c>
      <c r="B8" s="9" t="b">
        <v>0</v>
      </c>
      <c r="C8" s="8">
        <v>500.0</v>
      </c>
      <c r="D8" s="8"/>
      <c r="E8" s="8">
        <f t="shared" ref="E8:E20" si="1">IF(B8=TRUE,C8,0)</f>
        <v>0</v>
      </c>
      <c r="F8" s="10" t="s">
        <v>15</v>
      </c>
      <c r="G8" s="10" t="s">
        <v>17</v>
      </c>
    </row>
    <row r="9" ht="45.75" customHeight="1">
      <c r="A9" s="8" t="s">
        <v>18</v>
      </c>
      <c r="B9" s="8" t="b">
        <v>0</v>
      </c>
      <c r="C9" s="8">
        <v>200.0</v>
      </c>
      <c r="D9" s="8"/>
      <c r="E9" s="8">
        <f t="shared" si="1"/>
        <v>0</v>
      </c>
      <c r="F9" s="11" t="s">
        <v>21</v>
      </c>
      <c r="G9" s="10" t="s">
        <v>22</v>
      </c>
    </row>
    <row r="10" ht="45.75" customHeight="1">
      <c r="A10" s="8" t="s">
        <v>23</v>
      </c>
      <c r="B10" s="9" t="b">
        <v>0</v>
      </c>
      <c r="C10" s="8">
        <v>100.0</v>
      </c>
      <c r="D10" s="8"/>
      <c r="E10" s="8">
        <f t="shared" si="1"/>
        <v>0</v>
      </c>
      <c r="F10" s="10" t="s">
        <v>26</v>
      </c>
      <c r="G10" s="10" t="s">
        <v>27</v>
      </c>
    </row>
    <row r="11" ht="45.75" customHeight="1">
      <c r="A11" s="8" t="s">
        <v>29</v>
      </c>
      <c r="B11" s="9" t="b">
        <v>0</v>
      </c>
      <c r="C11" s="8">
        <v>100.0</v>
      </c>
      <c r="D11" s="8"/>
      <c r="E11" s="8">
        <f t="shared" si="1"/>
        <v>0</v>
      </c>
      <c r="F11" s="11" t="s">
        <v>30</v>
      </c>
      <c r="G11" s="10" t="s">
        <v>31</v>
      </c>
    </row>
    <row r="12" ht="45.75" customHeight="1">
      <c r="A12" s="8" t="s">
        <v>34</v>
      </c>
      <c r="B12" s="9" t="b">
        <v>0</v>
      </c>
      <c r="C12" s="8">
        <v>100.0</v>
      </c>
      <c r="D12" s="8"/>
      <c r="E12" s="8">
        <f t="shared" si="1"/>
        <v>0</v>
      </c>
      <c r="F12" s="10" t="s">
        <v>36</v>
      </c>
      <c r="G12" s="10" t="s">
        <v>37</v>
      </c>
    </row>
    <row r="13" ht="45.75" customHeight="1">
      <c r="A13" s="8" t="s">
        <v>38</v>
      </c>
      <c r="B13" s="9" t="b">
        <v>0</v>
      </c>
      <c r="C13" s="8">
        <v>100.0</v>
      </c>
      <c r="D13" s="8"/>
      <c r="E13" s="8">
        <f t="shared" si="1"/>
        <v>0</v>
      </c>
      <c r="F13" s="10" t="s">
        <v>42</v>
      </c>
      <c r="G13" s="10" t="s">
        <v>43</v>
      </c>
    </row>
    <row r="14" ht="45.75" customHeight="1">
      <c r="A14" s="8" t="s">
        <v>44</v>
      </c>
      <c r="B14" s="9" t="b">
        <v>0</v>
      </c>
      <c r="C14" s="8">
        <v>100.0</v>
      </c>
      <c r="D14" s="8"/>
      <c r="E14" s="8">
        <f t="shared" si="1"/>
        <v>0</v>
      </c>
      <c r="F14" s="11" t="s">
        <v>46</v>
      </c>
      <c r="G14" s="10" t="s">
        <v>48</v>
      </c>
    </row>
    <row r="15" ht="45.75" customHeight="1">
      <c r="A15" s="8" t="s">
        <v>50</v>
      </c>
      <c r="B15" s="9" t="b">
        <v>0</v>
      </c>
      <c r="C15" s="8">
        <v>100.0</v>
      </c>
      <c r="D15" s="8"/>
      <c r="E15" s="8">
        <f t="shared" si="1"/>
        <v>0</v>
      </c>
      <c r="F15" s="10" t="s">
        <v>51</v>
      </c>
      <c r="G15" s="10" t="s">
        <v>52</v>
      </c>
    </row>
    <row r="16" ht="45.75" customHeight="1">
      <c r="A16" s="8" t="s">
        <v>55</v>
      </c>
      <c r="B16" s="9" t="b">
        <v>0</v>
      </c>
      <c r="C16" s="8">
        <v>100.0</v>
      </c>
      <c r="D16" s="8"/>
      <c r="E16" s="8">
        <f t="shared" si="1"/>
        <v>0</v>
      </c>
      <c r="F16" s="10" t="s">
        <v>57</v>
      </c>
      <c r="G16" s="10" t="s">
        <v>58</v>
      </c>
    </row>
    <row r="17" ht="45.75" customHeight="1">
      <c r="A17" s="8" t="s">
        <v>59</v>
      </c>
      <c r="B17" s="9" t="b">
        <v>0</v>
      </c>
      <c r="C17" s="8">
        <v>100.0</v>
      </c>
      <c r="D17" s="8"/>
      <c r="E17" s="8">
        <f t="shared" si="1"/>
        <v>0</v>
      </c>
      <c r="F17" s="10" t="s">
        <v>63</v>
      </c>
      <c r="G17" s="10" t="s">
        <v>64</v>
      </c>
    </row>
    <row r="18" ht="45.75" customHeight="1">
      <c r="A18" s="8" t="s">
        <v>65</v>
      </c>
      <c r="B18" s="9" t="b">
        <v>0</v>
      </c>
      <c r="C18" s="8">
        <v>100.0</v>
      </c>
      <c r="D18" s="8"/>
      <c r="E18" s="8">
        <f t="shared" si="1"/>
        <v>0</v>
      </c>
      <c r="F18" s="11" t="s">
        <v>67</v>
      </c>
      <c r="G18" s="10" t="s">
        <v>69</v>
      </c>
    </row>
    <row r="19" ht="45.75" customHeight="1">
      <c r="A19" s="8" t="s">
        <v>70</v>
      </c>
      <c r="B19" s="9" t="b">
        <v>0</v>
      </c>
      <c r="C19" s="8">
        <v>100.0</v>
      </c>
      <c r="D19" s="8"/>
      <c r="E19" s="8">
        <f t="shared" si="1"/>
        <v>0</v>
      </c>
      <c r="F19" s="10" t="s">
        <v>72</v>
      </c>
      <c r="G19" s="10" t="s">
        <v>73</v>
      </c>
    </row>
    <row r="20" ht="45.75" customHeight="1">
      <c r="A20" s="8" t="s">
        <v>74</v>
      </c>
      <c r="B20" s="9" t="b">
        <v>0</v>
      </c>
      <c r="C20" s="8">
        <v>100.0</v>
      </c>
      <c r="D20" s="8"/>
      <c r="E20" s="8">
        <f t="shared" si="1"/>
        <v>0</v>
      </c>
      <c r="F20" s="10" t="s">
        <v>78</v>
      </c>
      <c r="G20" s="10" t="s">
        <v>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2"/>
  </mergeCells>
  <conditionalFormatting sqref="A8:G20">
    <cfRule type="expression" dxfId="0" priority="1">
      <formula>$B8=TRUE</formula>
    </cfRule>
  </conditionalFormatting>
  <conditionalFormatting sqref="A5">
    <cfRule type="cellIs" dxfId="1" priority="2" operator="greaterThanOrEqual">
      <formula>600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16.63"/>
    <col customWidth="1" min="3" max="3" width="14.0"/>
    <col customWidth="1" min="4" max="4" width="18.0"/>
    <col customWidth="1" min="5" max="5" width="13.0"/>
    <col customWidth="1" min="6" max="6" width="58.0"/>
    <col customWidth="1" min="7" max="7" width="38.0"/>
    <col customWidth="1" min="8" max="26" width="8.63"/>
  </cols>
  <sheetData>
    <row r="1" ht="27.75" customHeight="1">
      <c r="A1" s="1" t="s">
        <v>99</v>
      </c>
    </row>
    <row r="2" ht="43.5" customHeight="1">
      <c r="A2" s="2" t="s">
        <v>101</v>
      </c>
    </row>
    <row r="4">
      <c r="A4" s="3" t="s">
        <v>4</v>
      </c>
      <c r="B4" s="3" t="s">
        <v>5</v>
      </c>
    </row>
    <row r="5">
      <c r="A5" s="4">
        <f>SUM(E8:E20)</f>
        <v>0</v>
      </c>
      <c r="B5" s="5">
        <f>SUM(C8:C20)</f>
        <v>1800</v>
      </c>
    </row>
    <row r="7" ht="31.5" customHeight="1">
      <c r="A7" s="6" t="s">
        <v>6</v>
      </c>
      <c r="B7" s="6" t="s">
        <v>7</v>
      </c>
      <c r="C7" s="6" t="s">
        <v>5</v>
      </c>
      <c r="D7" s="6" t="s">
        <v>8</v>
      </c>
      <c r="E7" s="6" t="s">
        <v>9</v>
      </c>
      <c r="F7" s="6" t="s">
        <v>10</v>
      </c>
      <c r="G7" s="7" t="s">
        <v>11</v>
      </c>
      <c r="H7" s="7" t="s">
        <v>12</v>
      </c>
    </row>
    <row r="8" ht="45.75" customHeight="1">
      <c r="A8" s="8" t="s">
        <v>112</v>
      </c>
      <c r="B8" s="9" t="b">
        <v>0</v>
      </c>
      <c r="C8" s="8">
        <v>500.0</v>
      </c>
      <c r="D8" s="8"/>
      <c r="E8" s="8">
        <f t="shared" ref="E8:E20" si="1">IF(B8=TRUE,C8,0)</f>
        <v>0</v>
      </c>
      <c r="F8" s="10" t="s">
        <v>117</v>
      </c>
      <c r="G8" s="10" t="s">
        <v>119</v>
      </c>
    </row>
    <row r="9" ht="45.75" customHeight="1">
      <c r="A9" s="8" t="s">
        <v>121</v>
      </c>
      <c r="B9" s="9" t="b">
        <v>0</v>
      </c>
      <c r="C9" s="8">
        <v>200.0</v>
      </c>
      <c r="D9" s="8"/>
      <c r="E9" s="8">
        <f t="shared" si="1"/>
        <v>0</v>
      </c>
      <c r="F9" s="10" t="s">
        <v>123</v>
      </c>
      <c r="G9" s="10" t="s">
        <v>125</v>
      </c>
    </row>
    <row r="10" ht="45.75" customHeight="1">
      <c r="A10" s="8" t="s">
        <v>128</v>
      </c>
      <c r="B10" s="9" t="b">
        <v>0</v>
      </c>
      <c r="C10" s="8">
        <v>100.0</v>
      </c>
      <c r="D10" s="8"/>
      <c r="E10" s="8">
        <f t="shared" si="1"/>
        <v>0</v>
      </c>
      <c r="F10" s="11" t="s">
        <v>132</v>
      </c>
      <c r="G10" s="10" t="s">
        <v>133</v>
      </c>
    </row>
    <row r="11" ht="45.75" customHeight="1">
      <c r="A11" s="8" t="s">
        <v>135</v>
      </c>
      <c r="B11" s="9" t="b">
        <v>0</v>
      </c>
      <c r="C11" s="8">
        <v>100.0</v>
      </c>
      <c r="D11" s="8"/>
      <c r="E11" s="8">
        <f t="shared" si="1"/>
        <v>0</v>
      </c>
      <c r="F11" s="11" t="s">
        <v>138</v>
      </c>
      <c r="G11" s="10" t="s">
        <v>139</v>
      </c>
    </row>
    <row r="12" ht="45.75" customHeight="1">
      <c r="A12" s="8" t="s">
        <v>141</v>
      </c>
      <c r="B12" s="9" t="b">
        <v>0</v>
      </c>
      <c r="C12" s="8">
        <v>100.0</v>
      </c>
      <c r="D12" s="8"/>
      <c r="E12" s="8">
        <f t="shared" si="1"/>
        <v>0</v>
      </c>
      <c r="F12" s="10" t="s">
        <v>144</v>
      </c>
      <c r="G12" s="10" t="s">
        <v>145</v>
      </c>
    </row>
    <row r="13" ht="45.75" customHeight="1">
      <c r="A13" s="8" t="s">
        <v>148</v>
      </c>
      <c r="B13" s="9" t="b">
        <v>0</v>
      </c>
      <c r="C13" s="8">
        <v>100.0</v>
      </c>
      <c r="D13" s="8"/>
      <c r="E13" s="8">
        <f t="shared" si="1"/>
        <v>0</v>
      </c>
      <c r="F13" s="10" t="s">
        <v>150</v>
      </c>
      <c r="G13" s="10" t="s">
        <v>151</v>
      </c>
    </row>
    <row r="14" ht="45.75" customHeight="1">
      <c r="A14" s="8" t="s">
        <v>153</v>
      </c>
      <c r="B14" s="9" t="b">
        <v>0</v>
      </c>
      <c r="C14" s="8">
        <v>100.0</v>
      </c>
      <c r="D14" s="8"/>
      <c r="E14" s="8">
        <f t="shared" si="1"/>
        <v>0</v>
      </c>
      <c r="F14" s="10" t="s">
        <v>156</v>
      </c>
      <c r="G14" s="10" t="s">
        <v>157</v>
      </c>
    </row>
    <row r="15" ht="45.75" customHeight="1">
      <c r="A15" s="8" t="s">
        <v>160</v>
      </c>
      <c r="B15" s="9" t="b">
        <v>0</v>
      </c>
      <c r="C15" s="8">
        <v>100.0</v>
      </c>
      <c r="D15" s="8"/>
      <c r="E15" s="8">
        <f t="shared" si="1"/>
        <v>0</v>
      </c>
      <c r="F15" s="11" t="s">
        <v>162</v>
      </c>
      <c r="G15" s="10" t="s">
        <v>163</v>
      </c>
    </row>
    <row r="16" ht="45.75" customHeight="1">
      <c r="A16" s="8" t="s">
        <v>164</v>
      </c>
      <c r="B16" s="9" t="b">
        <v>0</v>
      </c>
      <c r="C16" s="8">
        <v>100.0</v>
      </c>
      <c r="D16" s="8"/>
      <c r="E16" s="8">
        <f t="shared" si="1"/>
        <v>0</v>
      </c>
      <c r="F16" s="11" t="s">
        <v>168</v>
      </c>
      <c r="G16" s="10" t="s">
        <v>58</v>
      </c>
    </row>
    <row r="17" ht="45.75" customHeight="1">
      <c r="A17" s="8" t="s">
        <v>170</v>
      </c>
      <c r="B17" s="9" t="b">
        <v>0</v>
      </c>
      <c r="C17" s="8">
        <v>100.0</v>
      </c>
      <c r="D17" s="8"/>
      <c r="E17" s="8">
        <f t="shared" si="1"/>
        <v>0</v>
      </c>
      <c r="F17" s="11" t="s">
        <v>173</v>
      </c>
      <c r="G17" s="10" t="s">
        <v>174</v>
      </c>
    </row>
    <row r="18" ht="45.75" customHeight="1">
      <c r="A18" s="8" t="s">
        <v>175</v>
      </c>
      <c r="B18" s="9" t="b">
        <v>0</v>
      </c>
      <c r="C18" s="8">
        <v>100.0</v>
      </c>
      <c r="D18" s="8"/>
      <c r="E18" s="8">
        <f t="shared" si="1"/>
        <v>0</v>
      </c>
      <c r="F18" s="11" t="s">
        <v>179</v>
      </c>
      <c r="G18" s="10" t="s">
        <v>180</v>
      </c>
    </row>
    <row r="19" ht="45.75" customHeight="1">
      <c r="A19" s="8" t="s">
        <v>181</v>
      </c>
      <c r="B19" s="8" t="b">
        <v>0</v>
      </c>
      <c r="C19" s="8">
        <v>100.0</v>
      </c>
      <c r="D19" s="8"/>
      <c r="E19" s="8">
        <f t="shared" si="1"/>
        <v>0</v>
      </c>
      <c r="F19" s="11" t="s">
        <v>185</v>
      </c>
      <c r="G19" s="10" t="s">
        <v>186</v>
      </c>
    </row>
    <row r="20" ht="45.75" customHeight="1">
      <c r="A20" s="8" t="s">
        <v>74</v>
      </c>
      <c r="B20" s="8" t="b">
        <v>0</v>
      </c>
      <c r="C20" s="8">
        <v>100.0</v>
      </c>
      <c r="D20" s="8"/>
      <c r="E20" s="8">
        <f t="shared" si="1"/>
        <v>0</v>
      </c>
      <c r="F20" s="11" t="s">
        <v>189</v>
      </c>
      <c r="G20" s="10" t="s">
        <v>190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conditionalFormatting sqref="A8:G20">
    <cfRule type="expression" dxfId="0" priority="1">
      <formula>$B8=TRUE</formula>
    </cfRule>
  </conditionalFormatting>
  <conditionalFormatting sqref="A5">
    <cfRule type="cellIs" dxfId="1" priority="2" operator="greaterThanOrEqual">
      <formula>600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15.38"/>
    <col customWidth="1" min="3" max="3" width="14.0"/>
    <col customWidth="1" min="4" max="4" width="18.0"/>
    <col customWidth="1" min="5" max="5" width="13.0"/>
    <col customWidth="1" min="6" max="6" width="58.0"/>
    <col customWidth="1" min="7" max="7" width="38.0"/>
    <col customWidth="1" min="8" max="26" width="8.63"/>
  </cols>
  <sheetData>
    <row r="1" ht="27.75" customHeight="1">
      <c r="A1" s="1" t="s">
        <v>100</v>
      </c>
    </row>
    <row r="2" ht="43.5" customHeight="1">
      <c r="A2" s="2" t="s">
        <v>103</v>
      </c>
    </row>
    <row r="4">
      <c r="A4" s="3" t="s">
        <v>4</v>
      </c>
      <c r="B4" s="3" t="s">
        <v>5</v>
      </c>
    </row>
    <row r="5">
      <c r="A5" s="4">
        <f>SUM(E8:E20)</f>
        <v>0</v>
      </c>
      <c r="B5" s="5">
        <f>SUM(C8:C20)</f>
        <v>1800</v>
      </c>
    </row>
    <row r="7" ht="31.5" customHeight="1">
      <c r="A7" s="6" t="s">
        <v>6</v>
      </c>
      <c r="B7" s="6" t="s">
        <v>7</v>
      </c>
      <c r="C7" s="6" t="s">
        <v>5</v>
      </c>
      <c r="D7" s="6" t="s">
        <v>8</v>
      </c>
      <c r="E7" s="6" t="s">
        <v>9</v>
      </c>
      <c r="F7" s="6" t="s">
        <v>10</v>
      </c>
      <c r="G7" s="7" t="s">
        <v>11</v>
      </c>
      <c r="H7" s="7" t="s">
        <v>12</v>
      </c>
    </row>
    <row r="8" ht="45.75" customHeight="1">
      <c r="A8" s="8" t="s">
        <v>113</v>
      </c>
      <c r="B8" s="8" t="b">
        <v>0</v>
      </c>
      <c r="C8" s="8">
        <v>500.0</v>
      </c>
      <c r="D8" s="8"/>
      <c r="E8" s="8">
        <f t="shared" ref="E8:E20" si="1">IF(B8=TRUE,C8,0)</f>
        <v>0</v>
      </c>
      <c r="F8" s="10" t="s">
        <v>118</v>
      </c>
      <c r="G8" s="10" t="s">
        <v>120</v>
      </c>
    </row>
    <row r="9" ht="45.75" customHeight="1">
      <c r="A9" s="8" t="s">
        <v>122</v>
      </c>
      <c r="B9" s="8" t="b">
        <v>0</v>
      </c>
      <c r="C9" s="8">
        <v>200.0</v>
      </c>
      <c r="D9" s="8"/>
      <c r="E9" s="8">
        <f t="shared" si="1"/>
        <v>0</v>
      </c>
      <c r="F9" s="10" t="s">
        <v>126</v>
      </c>
      <c r="G9" s="10" t="s">
        <v>127</v>
      </c>
    </row>
    <row r="10" ht="45.75" customHeight="1">
      <c r="A10" s="8" t="s">
        <v>131</v>
      </c>
      <c r="B10" s="8" t="b">
        <v>0</v>
      </c>
      <c r="C10" s="8">
        <v>100.0</v>
      </c>
      <c r="D10" s="8"/>
      <c r="E10" s="8">
        <f t="shared" si="1"/>
        <v>0</v>
      </c>
      <c r="F10" s="11" t="s">
        <v>134</v>
      </c>
      <c r="G10" s="10" t="s">
        <v>136</v>
      </c>
    </row>
    <row r="11" ht="45.75" customHeight="1">
      <c r="A11" s="8" t="s">
        <v>137</v>
      </c>
      <c r="B11" s="8" t="b">
        <v>0</v>
      </c>
      <c r="C11" s="8">
        <v>100.0</v>
      </c>
      <c r="D11" s="8"/>
      <c r="E11" s="8">
        <f t="shared" si="1"/>
        <v>0</v>
      </c>
      <c r="F11" s="11" t="s">
        <v>140</v>
      </c>
      <c r="G11" s="10" t="s">
        <v>142</v>
      </c>
    </row>
    <row r="12" ht="45.75" customHeight="1">
      <c r="A12" s="8" t="s">
        <v>143</v>
      </c>
      <c r="B12" s="8" t="b">
        <v>0</v>
      </c>
      <c r="C12" s="8">
        <v>100.0</v>
      </c>
      <c r="D12" s="8"/>
      <c r="E12" s="8">
        <f t="shared" si="1"/>
        <v>0</v>
      </c>
      <c r="F12" s="10" t="s">
        <v>146</v>
      </c>
      <c r="G12" s="10" t="s">
        <v>147</v>
      </c>
    </row>
    <row r="13" ht="45.75" customHeight="1">
      <c r="A13" s="8" t="s">
        <v>149</v>
      </c>
      <c r="B13" s="8" t="b">
        <v>0</v>
      </c>
      <c r="C13" s="8">
        <v>100.0</v>
      </c>
      <c r="D13" s="8"/>
      <c r="E13" s="8">
        <f t="shared" si="1"/>
        <v>0</v>
      </c>
      <c r="F13" s="10" t="s">
        <v>152</v>
      </c>
      <c r="G13" s="10" t="s">
        <v>154</v>
      </c>
    </row>
    <row r="14" ht="45.75" customHeight="1">
      <c r="A14" s="8" t="s">
        <v>155</v>
      </c>
      <c r="B14" s="8" t="b">
        <v>0</v>
      </c>
      <c r="C14" s="8">
        <v>100.0</v>
      </c>
      <c r="D14" s="8"/>
      <c r="E14" s="8">
        <f t="shared" si="1"/>
        <v>0</v>
      </c>
      <c r="F14" s="10" t="s">
        <v>158</v>
      </c>
      <c r="G14" s="10" t="s">
        <v>159</v>
      </c>
    </row>
    <row r="15" ht="45.75" customHeight="1">
      <c r="A15" s="8" t="s">
        <v>161</v>
      </c>
      <c r="B15" s="8" t="b">
        <v>0</v>
      </c>
      <c r="C15" s="8">
        <v>100.0</v>
      </c>
      <c r="D15" s="8"/>
      <c r="E15" s="8">
        <f t="shared" si="1"/>
        <v>0</v>
      </c>
      <c r="F15" s="11" t="s">
        <v>165</v>
      </c>
      <c r="G15" s="10" t="s">
        <v>166</v>
      </c>
    </row>
    <row r="16" ht="45.75" customHeight="1">
      <c r="A16" s="8" t="s">
        <v>167</v>
      </c>
      <c r="B16" s="8" t="b">
        <v>0</v>
      </c>
      <c r="C16" s="8">
        <v>100.0</v>
      </c>
      <c r="D16" s="8"/>
      <c r="E16" s="8">
        <f t="shared" si="1"/>
        <v>0</v>
      </c>
      <c r="F16" s="11" t="s">
        <v>169</v>
      </c>
      <c r="G16" s="10" t="s">
        <v>171</v>
      </c>
    </row>
    <row r="17" ht="45.75" customHeight="1">
      <c r="A17" s="8" t="s">
        <v>172</v>
      </c>
      <c r="B17" s="8" t="b">
        <v>0</v>
      </c>
      <c r="C17" s="8">
        <v>100.0</v>
      </c>
      <c r="D17" s="8"/>
      <c r="E17" s="8">
        <f t="shared" si="1"/>
        <v>0</v>
      </c>
      <c r="F17" s="11" t="s">
        <v>176</v>
      </c>
      <c r="G17" s="10" t="s">
        <v>177</v>
      </c>
    </row>
    <row r="18" ht="45.75" customHeight="1">
      <c r="A18" s="8" t="s">
        <v>178</v>
      </c>
      <c r="B18" s="8" t="b">
        <v>0</v>
      </c>
      <c r="C18" s="8">
        <v>100.0</v>
      </c>
      <c r="D18" s="8"/>
      <c r="E18" s="8">
        <f t="shared" si="1"/>
        <v>0</v>
      </c>
      <c r="F18" s="11" t="s">
        <v>182</v>
      </c>
      <c r="G18" s="10" t="s">
        <v>183</v>
      </c>
    </row>
    <row r="19" ht="45.75" customHeight="1">
      <c r="A19" s="8" t="s">
        <v>184</v>
      </c>
      <c r="B19" s="8" t="b">
        <v>0</v>
      </c>
      <c r="C19" s="8">
        <v>100.0</v>
      </c>
      <c r="D19" s="8"/>
      <c r="E19" s="8">
        <f t="shared" si="1"/>
        <v>0</v>
      </c>
      <c r="F19" s="11" t="s">
        <v>187</v>
      </c>
      <c r="G19" s="10" t="s">
        <v>188</v>
      </c>
    </row>
    <row r="20" ht="45.75" customHeight="1">
      <c r="A20" s="8" t="s">
        <v>74</v>
      </c>
      <c r="B20" s="8" t="b">
        <v>0</v>
      </c>
      <c r="C20" s="8">
        <v>100.0</v>
      </c>
      <c r="D20" s="8"/>
      <c r="E20" s="8">
        <f t="shared" si="1"/>
        <v>0</v>
      </c>
      <c r="F20" s="11" t="s">
        <v>191</v>
      </c>
      <c r="G20" s="10" t="s">
        <v>192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conditionalFormatting sqref="A8:G20">
    <cfRule type="expression" dxfId="0" priority="1">
      <formula>$B8=TRUE</formula>
    </cfRule>
  </conditionalFormatting>
  <conditionalFormatting sqref="A5">
    <cfRule type="cellIs" dxfId="1" priority="2" operator="greaterThanOrEqual">
      <formula>600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19.75"/>
    <col customWidth="1" min="3" max="3" width="14.0"/>
    <col customWidth="1" min="4" max="4" width="18.0"/>
    <col customWidth="1" min="5" max="5" width="13.0"/>
    <col customWidth="1" min="6" max="6" width="58.0"/>
    <col customWidth="1" min="7" max="7" width="38.0"/>
    <col customWidth="1" min="8" max="26" width="8.63"/>
  </cols>
  <sheetData>
    <row r="1" ht="27.75" customHeight="1">
      <c r="A1" s="1" t="s">
        <v>193</v>
      </c>
    </row>
    <row r="2" ht="43.5" customHeight="1">
      <c r="A2" s="2" t="s">
        <v>194</v>
      </c>
    </row>
    <row r="4">
      <c r="A4" s="3" t="s">
        <v>4</v>
      </c>
      <c r="B4" s="3" t="s">
        <v>5</v>
      </c>
    </row>
    <row r="5">
      <c r="A5" s="4">
        <f>SUM(E8:E20)</f>
        <v>0</v>
      </c>
      <c r="B5" s="5">
        <f>SUM(C8:C20)</f>
        <v>1800</v>
      </c>
    </row>
    <row r="7" ht="31.5" customHeight="1">
      <c r="A7" s="6" t="s">
        <v>6</v>
      </c>
      <c r="B7" s="6" t="s">
        <v>7</v>
      </c>
      <c r="C7" s="6" t="s">
        <v>5</v>
      </c>
      <c r="D7" s="6" t="s">
        <v>8</v>
      </c>
      <c r="E7" s="6" t="s">
        <v>9</v>
      </c>
      <c r="F7" s="6" t="s">
        <v>10</v>
      </c>
      <c r="G7" s="7" t="s">
        <v>11</v>
      </c>
      <c r="H7" s="7" t="s">
        <v>12</v>
      </c>
    </row>
    <row r="8" ht="45.75" customHeight="1">
      <c r="A8" s="8" t="s">
        <v>195</v>
      </c>
      <c r="B8" s="9" t="b">
        <v>0</v>
      </c>
      <c r="C8" s="8">
        <v>500.0</v>
      </c>
      <c r="D8" s="8"/>
      <c r="E8" s="8">
        <f t="shared" ref="E8:E20" si="1">IF(B8=TRUE,C8,0)</f>
        <v>0</v>
      </c>
      <c r="F8" s="10" t="s">
        <v>196</v>
      </c>
      <c r="G8" s="10" t="s">
        <v>197</v>
      </c>
    </row>
    <row r="9" ht="45.75" customHeight="1">
      <c r="A9" s="8" t="s">
        <v>198</v>
      </c>
      <c r="B9" s="8" t="b">
        <v>0</v>
      </c>
      <c r="C9" s="8">
        <v>200.0</v>
      </c>
      <c r="D9" s="8"/>
      <c r="E9" s="8">
        <f t="shared" si="1"/>
        <v>0</v>
      </c>
      <c r="F9" s="11" t="s">
        <v>199</v>
      </c>
      <c r="G9" s="10" t="s">
        <v>200</v>
      </c>
    </row>
    <row r="10" ht="45.75" customHeight="1">
      <c r="A10" s="8" t="s">
        <v>201</v>
      </c>
      <c r="B10" s="8" t="b">
        <v>0</v>
      </c>
      <c r="C10" s="8">
        <v>100.0</v>
      </c>
      <c r="D10" s="8"/>
      <c r="E10" s="8">
        <f t="shared" si="1"/>
        <v>0</v>
      </c>
      <c r="F10" s="10" t="s">
        <v>202</v>
      </c>
      <c r="G10" s="10" t="s">
        <v>203</v>
      </c>
    </row>
    <row r="11" ht="45.75" customHeight="1">
      <c r="A11" s="8" t="s">
        <v>204</v>
      </c>
      <c r="B11" s="8" t="b">
        <v>0</v>
      </c>
      <c r="C11" s="8">
        <v>100.0</v>
      </c>
      <c r="D11" s="8"/>
      <c r="E11" s="8">
        <f t="shared" si="1"/>
        <v>0</v>
      </c>
      <c r="F11" s="10" t="s">
        <v>205</v>
      </c>
      <c r="G11" s="10" t="s">
        <v>206</v>
      </c>
    </row>
    <row r="12" ht="45.75" customHeight="1">
      <c r="A12" s="8" t="s">
        <v>207</v>
      </c>
      <c r="B12" s="8" t="b">
        <v>0</v>
      </c>
      <c r="C12" s="8">
        <v>100.0</v>
      </c>
      <c r="D12" s="8"/>
      <c r="E12" s="8">
        <f t="shared" si="1"/>
        <v>0</v>
      </c>
      <c r="F12" s="10" t="s">
        <v>208</v>
      </c>
      <c r="G12" s="10" t="s">
        <v>209</v>
      </c>
    </row>
    <row r="13" ht="45.75" customHeight="1">
      <c r="A13" s="8" t="s">
        <v>210</v>
      </c>
      <c r="B13" s="8" t="b">
        <v>0</v>
      </c>
      <c r="C13" s="8">
        <v>100.0</v>
      </c>
      <c r="D13" s="8"/>
      <c r="E13" s="8">
        <f t="shared" si="1"/>
        <v>0</v>
      </c>
      <c r="F13" s="10" t="s">
        <v>211</v>
      </c>
      <c r="G13" s="10" t="s">
        <v>206</v>
      </c>
    </row>
    <row r="14" ht="45.75" customHeight="1">
      <c r="A14" s="8" t="s">
        <v>212</v>
      </c>
      <c r="B14" s="8" t="b">
        <v>0</v>
      </c>
      <c r="C14" s="8">
        <v>100.0</v>
      </c>
      <c r="D14" s="8"/>
      <c r="E14" s="8">
        <f t="shared" si="1"/>
        <v>0</v>
      </c>
      <c r="F14" s="11" t="s">
        <v>213</v>
      </c>
      <c r="G14" s="10" t="s">
        <v>206</v>
      </c>
    </row>
    <row r="15" ht="45.75" customHeight="1">
      <c r="A15" s="8" t="s">
        <v>214</v>
      </c>
      <c r="B15" s="8" t="b">
        <v>0</v>
      </c>
      <c r="C15" s="8">
        <v>100.0</v>
      </c>
      <c r="D15" s="8"/>
      <c r="E15" s="8">
        <f t="shared" si="1"/>
        <v>0</v>
      </c>
      <c r="F15" s="10" t="s">
        <v>215</v>
      </c>
      <c r="G15" s="10" t="s">
        <v>216</v>
      </c>
    </row>
    <row r="16" ht="45.75" customHeight="1">
      <c r="A16" s="8" t="s">
        <v>217</v>
      </c>
      <c r="B16" s="8" t="b">
        <v>0</v>
      </c>
      <c r="C16" s="8">
        <v>100.0</v>
      </c>
      <c r="D16" s="8"/>
      <c r="E16" s="8">
        <f t="shared" si="1"/>
        <v>0</v>
      </c>
      <c r="F16" s="11" t="s">
        <v>218</v>
      </c>
      <c r="G16" s="10" t="s">
        <v>219</v>
      </c>
    </row>
    <row r="17" ht="45.75" customHeight="1">
      <c r="A17" s="8" t="s">
        <v>220</v>
      </c>
      <c r="B17" s="8" t="b">
        <v>0</v>
      </c>
      <c r="C17" s="8">
        <v>100.0</v>
      </c>
      <c r="D17" s="8"/>
      <c r="E17" s="8">
        <f t="shared" si="1"/>
        <v>0</v>
      </c>
      <c r="F17" s="11" t="s">
        <v>221</v>
      </c>
      <c r="G17" s="10" t="s">
        <v>222</v>
      </c>
    </row>
    <row r="18" ht="45.75" customHeight="1">
      <c r="A18" s="8" t="s">
        <v>223</v>
      </c>
      <c r="B18" s="8" t="b">
        <v>0</v>
      </c>
      <c r="C18" s="8">
        <v>100.0</v>
      </c>
      <c r="D18" s="8"/>
      <c r="E18" s="8">
        <f t="shared" si="1"/>
        <v>0</v>
      </c>
      <c r="F18" s="10" t="s">
        <v>224</v>
      </c>
      <c r="G18" s="10" t="s">
        <v>216</v>
      </c>
    </row>
    <row r="19" ht="45.75" customHeight="1">
      <c r="A19" s="8" t="s">
        <v>225</v>
      </c>
      <c r="B19" s="8" t="b">
        <v>0</v>
      </c>
      <c r="C19" s="8">
        <v>100.0</v>
      </c>
      <c r="D19" s="8"/>
      <c r="E19" s="8">
        <f t="shared" si="1"/>
        <v>0</v>
      </c>
      <c r="F19" s="11" t="s">
        <v>226</v>
      </c>
      <c r="G19" s="10" t="s">
        <v>227</v>
      </c>
    </row>
    <row r="20" ht="45.75" customHeight="1">
      <c r="A20" s="8" t="s">
        <v>74</v>
      </c>
      <c r="B20" s="8" t="b">
        <v>0</v>
      </c>
      <c r="C20" s="8">
        <v>100.0</v>
      </c>
      <c r="D20" s="8"/>
      <c r="E20" s="8">
        <f t="shared" si="1"/>
        <v>0</v>
      </c>
      <c r="F20" s="11" t="s">
        <v>228</v>
      </c>
      <c r="G20" s="10" t="s">
        <v>229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conditionalFormatting sqref="A8:G20">
    <cfRule type="expression" dxfId="0" priority="1">
      <formula>$B8=TRUE</formula>
    </cfRule>
  </conditionalFormatting>
  <conditionalFormatting sqref="A5">
    <cfRule type="cellIs" dxfId="1" priority="2" operator="greaterThanOrEqual">
      <formula>600</formula>
    </cfRule>
  </conditionalFormatting>
  <printOptions/>
  <pageMargins bottom="0.75" footer="0.0" header="0.0" left="0.7" right="0.7" top="0.75"/>
  <pageSetup orientation="landscape"/>
  <drawing r:id="rId1"/>
</worksheet>
</file>